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0"/>
  </bookViews>
  <sheets>
    <sheet name="Лист1" sheetId="1" r:id="rId1"/>
  </sheets>
  <calcPr calcId="145621" iterateDelta="1E-4"/>
</workbook>
</file>

<file path=xl/calcChain.xml><?xml version="1.0" encoding="utf-8"?>
<calcChain xmlns="http://schemas.openxmlformats.org/spreadsheetml/2006/main">
  <c r="I22" i="1" l="1"/>
  <c r="E22" i="1"/>
  <c r="I21" i="1"/>
  <c r="E21" i="1"/>
  <c r="I20" i="1"/>
  <c r="I23" i="1" s="1"/>
  <c r="E20" i="1"/>
  <c r="E23" i="1" s="1"/>
  <c r="I17" i="1"/>
  <c r="E17" i="1"/>
  <c r="I16" i="1"/>
  <c r="E16" i="1"/>
  <c r="I15" i="1"/>
  <c r="I18" i="1" s="1"/>
  <c r="E15" i="1"/>
  <c r="E18" i="1" s="1"/>
  <c r="I12" i="1"/>
  <c r="E12" i="1"/>
  <c r="I11" i="1"/>
  <c r="E11" i="1"/>
  <c r="I10" i="1"/>
  <c r="I13" i="1" s="1"/>
  <c r="E10" i="1"/>
  <c r="E13" i="1" s="1"/>
  <c r="I8" i="1"/>
  <c r="I24" i="1" s="1"/>
  <c r="E7" i="1"/>
  <c r="E6" i="1"/>
  <c r="E8" i="1" s="1"/>
  <c r="E24" i="1" s="1"/>
  <c r="E5" i="1"/>
</calcChain>
</file>

<file path=xl/sharedStrings.xml><?xml version="1.0" encoding="utf-8"?>
<sst xmlns="http://schemas.openxmlformats.org/spreadsheetml/2006/main" count="35" uniqueCount="23">
  <si>
    <t>№ п/п</t>
  </si>
  <si>
    <t>Наименование мероприятия</t>
  </si>
  <si>
    <t>Сроки начала реализации мероприятия</t>
  </si>
  <si>
    <t>Сроки окончания реализации мероприятия</t>
  </si>
  <si>
    <t>Объем ресурсного обеспечения (тыс. руб.)</t>
  </si>
  <si>
    <t>Экономический эффект (расчет)</t>
  </si>
  <si>
    <t>Всего</t>
  </si>
  <si>
    <t>Федеральный бюджет</t>
  </si>
  <si>
    <t>Областной бюджет</t>
  </si>
  <si>
    <t>Бюджет города Липецка</t>
  </si>
  <si>
    <t>средства собственников жилых домов и помещений в многоквартирных домах</t>
  </si>
  <si>
    <t>Иные источники финансирования, не запрещенные законодательством РФ</t>
  </si>
  <si>
    <t>2016 год</t>
  </si>
  <si>
    <t>Изоляция трубопроводов</t>
  </si>
  <si>
    <t>Утепление оконных и дверных проемов</t>
  </si>
  <si>
    <t>Замена ламп накаливания на энергосберегающие</t>
  </si>
  <si>
    <t>ИТОГО:</t>
  </si>
  <si>
    <t>2017 год</t>
  </si>
  <si>
    <t>2018 год</t>
  </si>
  <si>
    <t>2019 год</t>
  </si>
  <si>
    <t>ВСЕГО:</t>
  </si>
  <si>
    <t>Генеральный директор ООО "Липецкая Управляющая Компания"                                              В.В.Дубинин</t>
  </si>
  <si>
    <t>Мероприятия по энергосбережению и повышению энергоэффективности жилого фонда ООО "Липецкая Управляющая Компания" 2016-2019гг.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</si>
</sst>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rgb="FF000000"/>
      <name val="Arial"/>
      <family val="2"/>
      <charset val="204"/>
    </font>
    <font>
      <sz val="11"/>
      <color rgb="FF008000"/>
      <name val="Calibri"/>
      <family val="2"/>
      <charset val="204"/>
    </font>
    <font>
      <sz val="14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CCFFCC"/>
        <bgColor rgb="FFCCFFFF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2" borderId="0"/>
  </cellStyleXfs>
  <cellXfs count="24">
    <xf numFmtId="0" fontId="0" fillId="0" borderId="0" xfId="0"/>
    <xf numFmtId="0" fontId="3" fillId="0" borderId="1" xfId="0" applyFont="1" applyBorder="1" applyAlignment="1">
      <alignment horizontal="center" vertical="top" wrapText="1"/>
    </xf>
    <xf numFmtId="0" fontId="0" fillId="0" borderId="0" xfId="0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14" fontId="5" fillId="0" borderId="2" xfId="0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5" fillId="0" borderId="1" xfId="0" applyFont="1" applyBorder="1"/>
    <xf numFmtId="2" fontId="4" fillId="0" borderId="1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" xfId="0" applyFont="1" applyBorder="1"/>
    <xf numFmtId="2" fontId="6" fillId="0" borderId="1" xfId="0" applyNumberFormat="1" applyFont="1" applyBorder="1"/>
    <xf numFmtId="0" fontId="6" fillId="0" borderId="0" xfId="0" applyFont="1"/>
    <xf numFmtId="0" fontId="4" fillId="0" borderId="1" xfId="0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/>
    </xf>
  </cellXfs>
  <cellStyles count="2">
    <cellStyle name="TableStyleLight1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tabSelected="1" topLeftCell="A19" workbookViewId="0">
      <selection activeCell="L6" sqref="L6"/>
    </sheetView>
  </sheetViews>
  <sheetFormatPr defaultRowHeight="14.25" x14ac:dyDescent="0.2"/>
  <cols>
    <col min="1" max="1" width="5.875"/>
    <col min="2" max="2" width="19.25"/>
    <col min="3" max="3" width="12.625"/>
    <col min="4" max="4" width="10.75"/>
    <col min="5" max="5" width="8.625"/>
    <col min="6" max="6" width="10.75"/>
    <col min="7" max="8" width="8.625"/>
    <col min="9" max="9" width="14.5"/>
    <col min="10" max="10" width="15.75"/>
    <col min="11" max="11" width="13.375"/>
    <col min="12" max="1025" width="8.625"/>
  </cols>
  <sheetData>
    <row r="1" spans="1:11" ht="44.1" customHeight="1" x14ac:dyDescent="0.3">
      <c r="A1" s="20" t="s">
        <v>22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s="2" customFormat="1" ht="57" customHeight="1" x14ac:dyDescent="0.2">
      <c r="A2" s="21" t="s">
        <v>0</v>
      </c>
      <c r="B2" s="21" t="s">
        <v>1</v>
      </c>
      <c r="C2" s="21" t="s">
        <v>2</v>
      </c>
      <c r="D2" s="21" t="s">
        <v>3</v>
      </c>
      <c r="E2" s="22" t="s">
        <v>4</v>
      </c>
      <c r="F2" s="22"/>
      <c r="G2" s="22"/>
      <c r="H2" s="22"/>
      <c r="I2" s="22"/>
      <c r="J2" s="22"/>
      <c r="K2" s="21" t="s">
        <v>5</v>
      </c>
    </row>
    <row r="3" spans="1:11" s="2" customFormat="1" ht="76.5" customHeight="1" x14ac:dyDescent="0.2">
      <c r="A3" s="21"/>
      <c r="B3" s="21"/>
      <c r="C3" s="21"/>
      <c r="D3" s="21"/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  <c r="K3" s="21"/>
    </row>
    <row r="4" spans="1:11" s="2" customFormat="1" ht="14.25" customHeight="1" x14ac:dyDescent="0.2">
      <c r="A4" s="17" t="s">
        <v>12</v>
      </c>
      <c r="B4" s="17"/>
      <c r="C4" s="17"/>
      <c r="D4" s="17"/>
      <c r="E4" s="17"/>
      <c r="F4" s="17"/>
      <c r="G4" s="17"/>
      <c r="H4" s="17"/>
      <c r="I4" s="17"/>
      <c r="J4" s="17"/>
      <c r="K4" s="17"/>
    </row>
    <row r="5" spans="1:11" s="2" customFormat="1" ht="30" x14ac:dyDescent="0.2">
      <c r="A5" s="4">
        <v>1</v>
      </c>
      <c r="B5" s="4" t="s">
        <v>13</v>
      </c>
      <c r="C5" s="18">
        <v>42379</v>
      </c>
      <c r="D5" s="18">
        <v>42734</v>
      </c>
      <c r="E5" s="6">
        <f>100*4.2</f>
        <v>420</v>
      </c>
      <c r="F5" s="4"/>
      <c r="G5" s="4"/>
      <c r="H5" s="4"/>
      <c r="I5" s="6">
        <v>420</v>
      </c>
      <c r="J5" s="4"/>
      <c r="K5" s="4"/>
    </row>
    <row r="6" spans="1:11" s="2" customFormat="1" ht="30" x14ac:dyDescent="0.2">
      <c r="A6" s="4">
        <v>2</v>
      </c>
      <c r="B6" s="4" t="s">
        <v>14</v>
      </c>
      <c r="C6" s="18"/>
      <c r="D6" s="18"/>
      <c r="E6" s="6">
        <f>200*1.25</f>
        <v>250</v>
      </c>
      <c r="F6" s="4"/>
      <c r="G6" s="4"/>
      <c r="H6" s="4"/>
      <c r="I6" s="6">
        <v>250</v>
      </c>
      <c r="J6" s="4"/>
      <c r="K6" s="4"/>
    </row>
    <row r="7" spans="1:11" s="2" customFormat="1" ht="45" x14ac:dyDescent="0.2">
      <c r="A7" s="4">
        <v>3</v>
      </c>
      <c r="B7" s="4" t="s">
        <v>15</v>
      </c>
      <c r="C7" s="18"/>
      <c r="D7" s="18"/>
      <c r="E7" s="6">
        <f>200*0.06</f>
        <v>12</v>
      </c>
      <c r="F7" s="4"/>
      <c r="G7" s="4"/>
      <c r="H7" s="4"/>
      <c r="I7" s="6">
        <v>12</v>
      </c>
      <c r="J7" s="4"/>
      <c r="K7" s="4"/>
    </row>
    <row r="8" spans="1:11" s="2" customFormat="1" ht="15" x14ac:dyDescent="0.2">
      <c r="A8" s="4"/>
      <c r="B8" s="3" t="s">
        <v>16</v>
      </c>
      <c r="C8" s="7"/>
      <c r="D8" s="7"/>
      <c r="E8" s="8">
        <f>E5+E6+E7</f>
        <v>682</v>
      </c>
      <c r="F8" s="4"/>
      <c r="G8" s="4"/>
      <c r="H8" s="4"/>
      <c r="I8" s="8">
        <f>I5+I6+I7</f>
        <v>682</v>
      </c>
      <c r="J8" s="4"/>
      <c r="K8" s="4"/>
    </row>
    <row r="9" spans="1:11" s="2" customFormat="1" ht="14.25" customHeight="1" x14ac:dyDescent="0.2">
      <c r="A9" s="17" t="s">
        <v>17</v>
      </c>
      <c r="B9" s="17"/>
      <c r="C9" s="17"/>
      <c r="D9" s="17"/>
      <c r="E9" s="17"/>
      <c r="F9" s="17"/>
      <c r="G9" s="17"/>
      <c r="H9" s="17"/>
      <c r="I9" s="17"/>
      <c r="J9" s="17"/>
      <c r="K9" s="17"/>
    </row>
    <row r="10" spans="1:11" s="2" customFormat="1" ht="30" x14ac:dyDescent="0.2">
      <c r="A10" s="4">
        <v>1</v>
      </c>
      <c r="B10" s="4" t="s">
        <v>13</v>
      </c>
      <c r="C10" s="18">
        <v>42745</v>
      </c>
      <c r="D10" s="18">
        <v>43099</v>
      </c>
      <c r="E10" s="6">
        <f>80*4.2</f>
        <v>336</v>
      </c>
      <c r="F10" s="4"/>
      <c r="G10" s="4"/>
      <c r="H10" s="4"/>
      <c r="I10" s="6">
        <f>80*4.2</f>
        <v>336</v>
      </c>
      <c r="J10" s="4"/>
      <c r="K10" s="4"/>
    </row>
    <row r="11" spans="1:11" s="2" customFormat="1" ht="30" x14ac:dyDescent="0.2">
      <c r="A11" s="4">
        <v>2</v>
      </c>
      <c r="B11" s="4" t="s">
        <v>14</v>
      </c>
      <c r="C11" s="18"/>
      <c r="D11" s="18"/>
      <c r="E11" s="6">
        <f>175*1.25</f>
        <v>218.75</v>
      </c>
      <c r="F11" s="4"/>
      <c r="G11" s="4"/>
      <c r="H11" s="4"/>
      <c r="I11" s="6">
        <f>175*1.25</f>
        <v>218.75</v>
      </c>
      <c r="J11" s="4"/>
      <c r="K11" s="4"/>
    </row>
    <row r="12" spans="1:11" s="2" customFormat="1" ht="45" x14ac:dyDescent="0.2">
      <c r="A12" s="4">
        <v>3</v>
      </c>
      <c r="B12" s="4" t="s">
        <v>15</v>
      </c>
      <c r="C12" s="18"/>
      <c r="D12" s="18"/>
      <c r="E12" s="6">
        <f>300*0.06</f>
        <v>18</v>
      </c>
      <c r="F12" s="4"/>
      <c r="G12" s="4"/>
      <c r="H12" s="4"/>
      <c r="I12" s="6">
        <f>300*0.06</f>
        <v>18</v>
      </c>
      <c r="J12" s="4"/>
      <c r="K12" s="4"/>
    </row>
    <row r="13" spans="1:11" s="2" customFormat="1" ht="15" x14ac:dyDescent="0.2">
      <c r="A13" s="4"/>
      <c r="B13" s="3" t="s">
        <v>16</v>
      </c>
      <c r="C13" s="5"/>
      <c r="D13" s="5"/>
      <c r="E13" s="8">
        <f>E10+E11+E12</f>
        <v>572.75</v>
      </c>
      <c r="F13" s="4"/>
      <c r="G13" s="4"/>
      <c r="H13" s="4"/>
      <c r="I13" s="8">
        <f>I10+I11+I12</f>
        <v>572.75</v>
      </c>
      <c r="J13" s="4"/>
      <c r="K13" s="4"/>
    </row>
    <row r="14" spans="1:11" s="2" customFormat="1" ht="15" customHeight="1" x14ac:dyDescent="0.2">
      <c r="A14" s="17" t="s">
        <v>18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</row>
    <row r="15" spans="1:11" s="2" customFormat="1" ht="30" x14ac:dyDescent="0.2">
      <c r="A15" s="4">
        <v>1</v>
      </c>
      <c r="B15" s="4" t="s">
        <v>13</v>
      </c>
      <c r="C15" s="18">
        <v>43110</v>
      </c>
      <c r="D15" s="18">
        <v>43464</v>
      </c>
      <c r="E15" s="6">
        <f>65*4.2</f>
        <v>273</v>
      </c>
      <c r="F15" s="4"/>
      <c r="G15" s="4"/>
      <c r="H15" s="4"/>
      <c r="I15" s="6">
        <f>65*4.2</f>
        <v>273</v>
      </c>
      <c r="J15" s="4"/>
      <c r="K15" s="4"/>
    </row>
    <row r="16" spans="1:11" s="2" customFormat="1" ht="30" x14ac:dyDescent="0.2">
      <c r="A16" s="4">
        <v>2</v>
      </c>
      <c r="B16" s="4" t="s">
        <v>14</v>
      </c>
      <c r="C16" s="18"/>
      <c r="D16" s="18"/>
      <c r="E16" s="6">
        <f>145*1.25</f>
        <v>181.25</v>
      </c>
      <c r="F16" s="4"/>
      <c r="G16" s="4"/>
      <c r="H16" s="4"/>
      <c r="I16" s="6">
        <f>145*1.25</f>
        <v>181.25</v>
      </c>
      <c r="J16" s="4"/>
      <c r="K16" s="4"/>
    </row>
    <row r="17" spans="1:11" s="2" customFormat="1" ht="45" x14ac:dyDescent="0.2">
      <c r="A17" s="4">
        <v>3</v>
      </c>
      <c r="B17" s="4" t="s">
        <v>15</v>
      </c>
      <c r="C17" s="18"/>
      <c r="D17" s="18"/>
      <c r="E17" s="6">
        <f>150*0.06</f>
        <v>9</v>
      </c>
      <c r="F17" s="4"/>
      <c r="G17" s="4"/>
      <c r="H17" s="4"/>
      <c r="I17" s="6">
        <f>150*0.06</f>
        <v>9</v>
      </c>
      <c r="J17" s="4"/>
      <c r="K17" s="4"/>
    </row>
    <row r="18" spans="1:11" s="9" customFormat="1" ht="15" x14ac:dyDescent="0.2">
      <c r="A18" s="3"/>
      <c r="B18" s="3" t="s">
        <v>16</v>
      </c>
      <c r="C18" s="3"/>
      <c r="D18" s="3"/>
      <c r="E18" s="8">
        <f>SUM(E15:E17)</f>
        <v>463.25</v>
      </c>
      <c r="F18" s="3"/>
      <c r="G18" s="3"/>
      <c r="H18" s="3"/>
      <c r="I18" s="8">
        <f>SUM(I15:I17)</f>
        <v>463.25</v>
      </c>
      <c r="J18" s="3"/>
      <c r="K18" s="3"/>
    </row>
    <row r="19" spans="1:11" x14ac:dyDescent="0.2">
      <c r="A19" s="19" t="s">
        <v>19</v>
      </c>
      <c r="B19" s="19"/>
      <c r="C19" s="19"/>
      <c r="D19" s="19"/>
      <c r="E19" s="19"/>
      <c r="F19" s="19"/>
      <c r="G19" s="19"/>
      <c r="H19" s="19"/>
      <c r="I19" s="19"/>
      <c r="J19" s="19"/>
      <c r="K19" s="19"/>
    </row>
    <row r="20" spans="1:11" ht="30" x14ac:dyDescent="0.25">
      <c r="A20" s="11">
        <v>1</v>
      </c>
      <c r="B20" s="4" t="s">
        <v>13</v>
      </c>
      <c r="C20" s="18">
        <v>43475</v>
      </c>
      <c r="D20" s="18">
        <v>43829</v>
      </c>
      <c r="E20" s="6">
        <f>45*4.2</f>
        <v>189</v>
      </c>
      <c r="F20" s="11"/>
      <c r="G20" s="11"/>
      <c r="H20" s="11"/>
      <c r="I20" s="6">
        <f>45*4.2</f>
        <v>189</v>
      </c>
      <c r="J20" s="11"/>
      <c r="K20" s="11"/>
    </row>
    <row r="21" spans="1:11" ht="30" x14ac:dyDescent="0.25">
      <c r="A21" s="11">
        <v>2</v>
      </c>
      <c r="B21" s="4" t="s">
        <v>14</v>
      </c>
      <c r="C21" s="18"/>
      <c r="D21" s="18"/>
      <c r="E21" s="6">
        <f>128*1.25</f>
        <v>160</v>
      </c>
      <c r="F21" s="11"/>
      <c r="G21" s="11"/>
      <c r="H21" s="11"/>
      <c r="I21" s="6">
        <f>128*1.25</f>
        <v>160</v>
      </c>
      <c r="J21" s="11"/>
      <c r="K21" s="11"/>
    </row>
    <row r="22" spans="1:11" ht="45" x14ac:dyDescent="0.25">
      <c r="A22" s="11">
        <v>3</v>
      </c>
      <c r="B22" s="4" t="s">
        <v>15</v>
      </c>
      <c r="C22" s="18"/>
      <c r="D22" s="18"/>
      <c r="E22" s="6">
        <f>100*0.06</f>
        <v>6</v>
      </c>
      <c r="F22" s="11"/>
      <c r="G22" s="11"/>
      <c r="H22" s="11"/>
      <c r="I22" s="6">
        <f>100*0.06</f>
        <v>6</v>
      </c>
      <c r="J22" s="11"/>
      <c r="K22" s="11"/>
    </row>
    <row r="23" spans="1:11" s="13" customFormat="1" ht="15" x14ac:dyDescent="0.25">
      <c r="A23" s="10"/>
      <c r="B23" s="10" t="s">
        <v>16</v>
      </c>
      <c r="C23" s="10"/>
      <c r="D23" s="10"/>
      <c r="E23" s="12">
        <f>SUM(E20:E22)</f>
        <v>355</v>
      </c>
      <c r="F23" s="10"/>
      <c r="G23" s="10"/>
      <c r="H23" s="10"/>
      <c r="I23" s="12">
        <f>SUM(I20:I22)</f>
        <v>355</v>
      </c>
      <c r="J23" s="10"/>
      <c r="K23" s="10"/>
    </row>
    <row r="24" spans="1:11" s="16" customFormat="1" ht="20.25" customHeight="1" x14ac:dyDescent="0.25">
      <c r="A24" s="14"/>
      <c r="B24" s="14" t="s">
        <v>20</v>
      </c>
      <c r="C24" s="14"/>
      <c r="D24" s="14"/>
      <c r="E24" s="15">
        <f>E8+E13+E18+E23</f>
        <v>2073</v>
      </c>
      <c r="F24" s="15"/>
      <c r="G24" s="15"/>
      <c r="H24" s="15"/>
      <c r="I24" s="15">
        <f>I8+I13+I18+I23</f>
        <v>2073</v>
      </c>
      <c r="J24" s="14"/>
      <c r="K24" s="14"/>
    </row>
    <row r="28" spans="1:11" x14ac:dyDescent="0.2">
      <c r="A28" s="23" t="s">
        <v>21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</row>
  </sheetData>
  <mergeCells count="20">
    <mergeCell ref="A28:K28"/>
    <mergeCell ref="A1:K1"/>
    <mergeCell ref="A2:A3"/>
    <mergeCell ref="B2:B3"/>
    <mergeCell ref="C2:C3"/>
    <mergeCell ref="D2:D3"/>
    <mergeCell ref="E2:J2"/>
    <mergeCell ref="K2:K3"/>
    <mergeCell ref="A4:K4"/>
    <mergeCell ref="C5:C7"/>
    <mergeCell ref="D5:D7"/>
    <mergeCell ref="A9:K9"/>
    <mergeCell ref="C10:C12"/>
    <mergeCell ref="D10:D12"/>
    <mergeCell ref="A14:K14"/>
    <mergeCell ref="C15:C17"/>
    <mergeCell ref="D15:D17"/>
    <mergeCell ref="A19:K19"/>
    <mergeCell ref="C20:C22"/>
    <mergeCell ref="D20:D22"/>
  </mergeCells>
  <pageMargins left="0.31527777777777799" right="0.118055555555556" top="0.74791666666666701" bottom="0.74791666666666701" header="0.51180555555555496" footer="0.51180555555555496"/>
  <pageSetup paperSize="9" firstPageNumber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revision>0</cp:revision>
  <cp:lastPrinted>2017-06-16T07:28:27Z</cp:lastPrinted>
  <dcterms:created xsi:type="dcterms:W3CDTF">2017-06-05T08:39:53Z</dcterms:created>
  <dcterms:modified xsi:type="dcterms:W3CDTF">2017-06-16T07:28:34Z</dcterms:modified>
</cp:coreProperties>
</file>